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S:\My Documents\ŽŠSS KZŽ 2020\"/>
    </mc:Choice>
  </mc:AlternateContent>
  <xr:revisionPtr revIDLastSave="0" documentId="13_ncr:1_{68EF776D-989F-4BCF-8D20-5E55E094F482}" xr6:coauthVersionLast="45" xr6:coauthVersionMax="45" xr10:uidLastSave="{00000000-0000-0000-0000-000000000000}"/>
  <bookViews>
    <workbookView xWindow="25080" yWindow="330" windowWidth="19440" windowHeight="15000" tabRatio="248" xr2:uid="{00000000-000D-0000-FFFF-FFFF00000000}"/>
  </bookViews>
  <sheets>
    <sheet name="PRORAČUN" sheetId="2" r:id="rId1"/>
    <sheet name="List1" sheetId="3" state="hidden" r:id="rId2"/>
  </sheets>
  <definedNames>
    <definedName name="POPIS">List1!$A$1:$A$41</definedName>
    <definedName name="SVE">List1!$A$1:$G$41</definedName>
  </definedNames>
  <calcPr calcId="181029"/>
</workbook>
</file>

<file path=xl/calcChain.xml><?xml version="1.0" encoding="utf-8"?>
<calcChain xmlns="http://schemas.openxmlformats.org/spreadsheetml/2006/main">
  <c r="C24" i="2" l="1"/>
  <c r="C12" i="2" l="1"/>
  <c r="C27" i="2" l="1"/>
  <c r="D25" i="2"/>
  <c r="A27" i="2"/>
  <c r="C9" i="2"/>
  <c r="C8" i="2"/>
  <c r="C7" i="2"/>
  <c r="A29" i="2" l="1"/>
</calcChain>
</file>

<file path=xl/sharedStrings.xml><?xml version="1.0" encoding="utf-8"?>
<sst xmlns="http://schemas.openxmlformats.org/spreadsheetml/2006/main" count="246" uniqueCount="234">
  <si>
    <t>OIB:</t>
  </si>
  <si>
    <t>IBAN:</t>
  </si>
  <si>
    <t>M.P.</t>
  </si>
  <si>
    <t>OŠ A.MIHANOVIĆA, KLANJEC</t>
  </si>
  <si>
    <t>Klanjec</t>
  </si>
  <si>
    <t>Matija Makek</t>
  </si>
  <si>
    <t>OŠ A.MIHANOVIĆA, PETROVSKO</t>
  </si>
  <si>
    <t>Petrovsko</t>
  </si>
  <si>
    <t>Sanja Leskovar</t>
  </si>
  <si>
    <t>OŠ ANTE KOVAČIĆA, ZLATAR</t>
  </si>
  <si>
    <t>Sokol</t>
  </si>
  <si>
    <t>Stjepan Škrlec</t>
  </si>
  <si>
    <t>OŠ AUGUSTA CESAREC, KRAPINA</t>
  </si>
  <si>
    <t>AC Krapina</t>
  </si>
  <si>
    <t>Matija Majcenić</t>
  </si>
  <si>
    <t>OŠ BEDEKOVČINA, BEDEKOVČINA</t>
  </si>
  <si>
    <t>Bedex</t>
  </si>
  <si>
    <t>Dragutin Petrovečki</t>
  </si>
  <si>
    <t>OŠ BELEC, BELEC</t>
  </si>
  <si>
    <t>Belec</t>
  </si>
  <si>
    <t>Viktorio Pozaić</t>
  </si>
  <si>
    <t>OŠ DONJA STUBICA, DONJA STUBICA</t>
  </si>
  <si>
    <t>Vihr</t>
  </si>
  <si>
    <t>Krunoslav Mačković</t>
  </si>
  <si>
    <t>OŠ ĐURE PREJCA DESINIĆ</t>
  </si>
  <si>
    <t>Tabor</t>
  </si>
  <si>
    <t>Siniša Kuhta</t>
  </si>
  <si>
    <t>OŠ ĐURMANEC, ĐURMANEC</t>
  </si>
  <si>
    <t>Đurmanec</t>
  </si>
  <si>
    <t>Josip Leljak</t>
  </si>
  <si>
    <t>OŠ FRANJE HORVATA KIŠA, LOBOR</t>
  </si>
  <si>
    <t>Lobor</t>
  </si>
  <si>
    <t>Slaven Belinić</t>
  </si>
  <si>
    <t>OŠ GORNJE JESENJE, GORNJE JESENJE</t>
  </si>
  <si>
    <t>Jesenje</t>
  </si>
  <si>
    <t>Radovan Cesarec</t>
  </si>
  <si>
    <t>OŠ JANKA LESKOVARA, PREGRADA</t>
  </si>
  <si>
    <t>Vihor</t>
  </si>
  <si>
    <t>Jožica Gregorin</t>
  </si>
  <si>
    <t>OŠ JOSIPA BROZA, KUMROVEC</t>
  </si>
  <si>
    <t>J.B.Kumrovec</t>
  </si>
  <si>
    <t>Dario Zagvozda</t>
  </si>
  <si>
    <t>OŠ KONJŠČINA</t>
  </si>
  <si>
    <t>Konjščina</t>
  </si>
  <si>
    <t>Marija Karapanđa</t>
  </si>
  <si>
    <t>OŠ KRAPINSKE TOPLICE</t>
  </si>
  <si>
    <t>Toplice</t>
  </si>
  <si>
    <t>Željko Fort</t>
  </si>
  <si>
    <t>OŠ KSAVERA ŠANDORA GJALSKOG, ZABOK</t>
  </si>
  <si>
    <t>Zabok</t>
  </si>
  <si>
    <t>Andrija Krmek</t>
  </si>
  <si>
    <t>OŠ LIJEPA NAŠA, TUHELJ</t>
  </si>
  <si>
    <t>Tuhelj</t>
  </si>
  <si>
    <t>Marija Kožinec</t>
  </si>
  <si>
    <t xml:space="preserve">OŠ LJUDEVITA GAJ, KRAPINA </t>
  </si>
  <si>
    <t>Gaj</t>
  </si>
  <si>
    <t>Jurica Leljak</t>
  </si>
  <si>
    <t>OŠ LJUEVIT GAJ, MIHOVLJAN</t>
  </si>
  <si>
    <t>"Lopta"</t>
  </si>
  <si>
    <t>Marin Kožuh</t>
  </si>
  <si>
    <t>OŠ MAČE, MAČE</t>
  </si>
  <si>
    <t>Robert Halapir</t>
  </si>
  <si>
    <t>OŠ MARIJA BISTRICA, MARIJA BISTRICA</t>
  </si>
  <si>
    <t>Bistrica</t>
  </si>
  <si>
    <t>Lela Babić</t>
  </si>
  <si>
    <t>OŠ MATIJE GUPCA, GORNJA STUBICA</t>
  </si>
  <si>
    <t>M.Gubec</t>
  </si>
  <si>
    <t>Dominik Karajić</t>
  </si>
  <si>
    <t>OŠ OROSLAVJE, OROSLAVJE</t>
  </si>
  <si>
    <t>Oro</t>
  </si>
  <si>
    <t>Marinko Banožić</t>
  </si>
  <si>
    <t xml:space="preserve">OŠ PAVLA ŠTOSA, KRALJEVEC NA S.  </t>
  </si>
  <si>
    <t>Kraljevec na S.</t>
  </si>
  <si>
    <t>OŠ SIDE KOŠUTIĆ, RADOBOJ</t>
  </si>
  <si>
    <t>Mirna</t>
  </si>
  <si>
    <t>Gordan Poslončec</t>
  </si>
  <si>
    <t>OŠ STJEPANA RADIĆA, BRESTOVEC O.</t>
  </si>
  <si>
    <t>Brest</t>
  </si>
  <si>
    <t>Srećko Pavlović</t>
  </si>
  <si>
    <t>OŠ SVETI K. ZAČRETJE, SV. K. ZAČRETJE</t>
  </si>
  <si>
    <t>Sveti K. Z.</t>
  </si>
  <si>
    <t>Ivan Škrlec</t>
  </si>
  <si>
    <t>OŠ VELIKO TRGOVIŠĆE, VELIKO TRGOVIŠĆE</t>
  </si>
  <si>
    <t>Dragutin Tomašković</t>
  </si>
  <si>
    <t>OŠ VIKTORA KOVAČIĆA, HUM NA SUTLI</t>
  </si>
  <si>
    <t>Marija Petrović</t>
  </si>
  <si>
    <t>OŠ VLADIMIR NAZOR, BUDINŠČINA</t>
  </si>
  <si>
    <t>Ivana Hrček</t>
  </si>
  <si>
    <t>OŠ VLADIMIRA BOSNARA, STUBIČKE TOPLICE</t>
  </si>
  <si>
    <t>Stubičke T.</t>
  </si>
  <si>
    <t>Martina Debeljak</t>
  </si>
  <si>
    <t>OŠ ZLATAR BISTRICA, ZLATAR BISTRICA</t>
  </si>
  <si>
    <t>Sandra Belinić</t>
  </si>
  <si>
    <t>SŠ BEDEKOVČINA</t>
  </si>
  <si>
    <t>Tatjana Tuđa</t>
  </si>
  <si>
    <t>GIMNAZIJA “A.G.MATOŠA”</t>
  </si>
  <si>
    <t>Viktorija</t>
  </si>
  <si>
    <t>Petra Petrovečki Nevistić</t>
  </si>
  <si>
    <t>SŠ KONJŠČINA</t>
  </si>
  <si>
    <t>SŠ Konjščina</t>
  </si>
  <si>
    <t>Kristijan Mitrečić</t>
  </si>
  <si>
    <t>SŠ KRAPINA</t>
  </si>
  <si>
    <t>Franjo Rozijan</t>
  </si>
  <si>
    <t>SŠ OROSLAVJE</t>
  </si>
  <si>
    <t>Hercul</t>
  </si>
  <si>
    <t>Branko Zelanto</t>
  </si>
  <si>
    <t>SŠ PREGRADA</t>
  </si>
  <si>
    <t>Kunko</t>
  </si>
  <si>
    <t>Rudolf Hustić</t>
  </si>
  <si>
    <t>SŠ ŠUDIGO ZABOK</t>
  </si>
  <si>
    <t>Fortuna</t>
  </si>
  <si>
    <t>Miroslav Komar</t>
  </si>
  <si>
    <t>SŠ ZABOK</t>
  </si>
  <si>
    <t>Grom</t>
  </si>
  <si>
    <t>Mislav Crnković</t>
  </si>
  <si>
    <t>SŠ ZLATAR</t>
  </si>
  <si>
    <t>Darko Škrlec</t>
  </si>
  <si>
    <t>07409431299</t>
  </si>
  <si>
    <t>05274910037</t>
  </si>
  <si>
    <t>Naziv ŠSD:</t>
  </si>
  <si>
    <t>Naziv škole:</t>
  </si>
  <si>
    <t xml:space="preserve">HR3423900011100018738 </t>
  </si>
  <si>
    <t>HR3823600001101933848</t>
  </si>
  <si>
    <t>HR7423600001101420943</t>
  </si>
  <si>
    <t>HR8823600001101411573</t>
  </si>
  <si>
    <t>HR7523600001101410837</t>
  </si>
  <si>
    <t>HR6623600001101540688</t>
  </si>
  <si>
    <t>HR2023600001101492725</t>
  </si>
  <si>
    <t xml:space="preserve">HR2323600001101322436 </t>
  </si>
  <si>
    <t>HR5623900011100019312</t>
  </si>
  <si>
    <t>HR2623600001101411428</t>
  </si>
  <si>
    <t xml:space="preserve">HR6323400091110040032 </t>
  </si>
  <si>
    <t>HR7523600001101387169</t>
  </si>
  <si>
    <t xml:space="preserve">HR7523600001101295698 </t>
  </si>
  <si>
    <t>HR3323600001101443215</t>
  </si>
  <si>
    <t>HR1123600001101444484</t>
  </si>
  <si>
    <t>HR5323600001102094695</t>
  </si>
  <si>
    <t>HR3923600001101430594</t>
  </si>
  <si>
    <t>HR7223600001101393528</t>
  </si>
  <si>
    <t>HR3423600001101432624</t>
  </si>
  <si>
    <t xml:space="preserve">HR6323400091110026549 </t>
  </si>
  <si>
    <t>HR0923900011100018703</t>
  </si>
  <si>
    <t>HR5823600001101413374</t>
  </si>
  <si>
    <t>HR5023900011100012436</t>
  </si>
  <si>
    <t>HR8123900011100018377</t>
  </si>
  <si>
    <t>HR9123600001101328002</t>
  </si>
  <si>
    <t>HR1723600001101411590</t>
  </si>
  <si>
    <t>HR0623600001101442634</t>
  </si>
  <si>
    <t xml:space="preserve">HR0723400091110021155 </t>
  </si>
  <si>
    <t>HR8223600001101396258</t>
  </si>
  <si>
    <t>HR0623400091110031843</t>
  </si>
  <si>
    <t>HR6423400091110026143</t>
  </si>
  <si>
    <t>HR6723600001101401087</t>
  </si>
  <si>
    <t>HR6523600001101433230</t>
  </si>
  <si>
    <t>HR8023600001101360501</t>
  </si>
  <si>
    <t>HR1323400091110021823</t>
  </si>
  <si>
    <t>HR8323600001101390905</t>
  </si>
  <si>
    <t>HR8023400091110025079</t>
  </si>
  <si>
    <t>HR3923600001101933830</t>
  </si>
  <si>
    <t>HR5623600001101391973</t>
  </si>
  <si>
    <t>HR6223600001101380516</t>
  </si>
  <si>
    <t>HR1223600001101444175</t>
  </si>
  <si>
    <t xml:space="preserve"> Predsjednik/ca ŠSD:</t>
  </si>
  <si>
    <t xml:space="preserve"> Ravnatelj/ica škole:</t>
  </si>
  <si>
    <t>IZNOS</t>
  </si>
  <si>
    <t>Redni broj u obrascu financijskog izvješća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</si>
  <si>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</si>
  <si>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</si>
  <si>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</si>
  <si>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</si>
  <si>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</si>
  <si>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</si>
  <si>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</si>
  <si>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</si>
  <si>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</si>
  <si>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</si>
  <si>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Melita Ulama</t>
  </si>
  <si>
    <t xml:space="preserve">Andrijana Osredečki       </t>
  </si>
  <si>
    <t>Marijan Posarić</t>
  </si>
  <si>
    <t>Matilda Jurićev-Žigman</t>
  </si>
  <si>
    <t>Ivan Paradi</t>
  </si>
  <si>
    <t>Nikolina Puklin</t>
  </si>
  <si>
    <t>Sonja Martinek</t>
  </si>
  <si>
    <t>Anica Karažija</t>
  </si>
  <si>
    <t>Krešimir Kralj</t>
  </si>
  <si>
    <t>Krešimir Krivdić</t>
  </si>
  <si>
    <t>Ljerka M.- Dragoslavić</t>
  </si>
  <si>
    <t>Zdravka Žiger Žgela</t>
  </si>
  <si>
    <t>Željka Topfer</t>
  </si>
  <si>
    <t>Zoran Vuger</t>
  </si>
  <si>
    <t>Samson Štibohar</t>
  </si>
  <si>
    <t>Tomislav Polanović</t>
  </si>
  <si>
    <t>Snježana Romić</t>
  </si>
  <si>
    <t>Vlatka Družinec</t>
  </si>
  <si>
    <t>Alen Vokas</t>
  </si>
  <si>
    <t>Vladimir Grudenić</t>
  </si>
  <si>
    <t>Sanja Knezić</t>
  </si>
  <si>
    <t>Sanja Šakoronja</t>
  </si>
  <si>
    <t>Ante Vukelić</t>
  </si>
  <si>
    <t>Dražen Gerić</t>
  </si>
  <si>
    <t>Denko Kobeščak</t>
  </si>
  <si>
    <t>Kučko Božidar</t>
  </si>
  <si>
    <t>Diana Duk-Petek</t>
  </si>
  <si>
    <t>Biserka Špiljak</t>
  </si>
  <si>
    <t>Renata Kreber-Mikšaj</t>
  </si>
  <si>
    <t>Brigitte Gmaz</t>
  </si>
  <si>
    <t>Jasna Kokot Pelko</t>
  </si>
  <si>
    <t>Vera Hrvoj</t>
  </si>
  <si>
    <t>Bibijana Šlogar</t>
  </si>
  <si>
    <t>Milojka Rataić</t>
  </si>
  <si>
    <t>Ivica Rozijan</t>
  </si>
  <si>
    <t xml:space="preserve">Natalija Mučnjak </t>
  </si>
  <si>
    <t>Vilimca Kapac</t>
  </si>
  <si>
    <t>Božica Šarić</t>
  </si>
  <si>
    <t>Draženka Jurec</t>
  </si>
  <si>
    <t>Zdenka Rogina</t>
  </si>
  <si>
    <t>Dobiveni iznos za opravdati:</t>
  </si>
  <si>
    <t>Ukupno utrošeno</t>
  </si>
  <si>
    <t>DECAHTLON - npr.</t>
  </si>
  <si>
    <t>Izdavatelj računa</t>
  </si>
  <si>
    <r>
      <t>Ako je Izvješćem opravdan dobiveni iznos desno piše</t>
    </r>
    <r>
      <rPr>
        <sz val="28"/>
        <color indexed="12"/>
        <rFont val="Times New Roman"/>
        <family val="1"/>
        <charset val="238"/>
      </rPr>
      <t xml:space="preserve"> DA.</t>
    </r>
  </si>
  <si>
    <t>Izvješće kontolirali:</t>
  </si>
  <si>
    <t>Predsjednica ŽŠSS KZŽ Tatjana Tuđa:</t>
  </si>
  <si>
    <t>Predsjednik NO ŽŠSS KZŽ: Siniša Kuhta:</t>
  </si>
  <si>
    <t>U Krapini</t>
  </si>
  <si>
    <t xml:space="preserve">Obrazac popunite na računalu </t>
  </si>
  <si>
    <t>KONZUM - npr.</t>
  </si>
  <si>
    <t>Redni broj računa:</t>
  </si>
  <si>
    <t>POPIS RAČUNA KOJIMA SE PRAVDA SUFINANCIRANA KUPOVINA SPORTSKE OPREME</t>
  </si>
  <si>
    <t>Glavni tajnik ŽŠSS KZŽ Radovan Cesarec:</t>
  </si>
  <si>
    <r>
      <t xml:space="preserve">                                                                TABLICA ZA IZVJEŠĆE KUPOVINE SUFINANCIRANE SPORTSKE OPREME U </t>
    </r>
    <r>
      <rPr>
        <sz val="22"/>
        <color rgb="FFFF0000"/>
        <rFont val="Arial"/>
        <family val="2"/>
        <charset val="238"/>
      </rPr>
      <t>2020. GODINI</t>
    </r>
    <r>
      <rPr>
        <sz val="22"/>
        <color rgb="FF0000FF"/>
        <rFont val="Arial"/>
        <family val="2"/>
        <charset val="238"/>
      </rPr>
      <t xml:space="preserve"> </t>
    </r>
    <r>
      <rPr>
        <sz val="22"/>
        <rFont val="Arial"/>
        <family val="2"/>
      </rPr>
      <t xml:space="preserve">                                                       </t>
    </r>
  </si>
  <si>
    <t>1. RAČUN/E</t>
  </si>
  <si>
    <t>2. IZVADAK/E PO TRANSAKCIJSKOM RAČUNU</t>
  </si>
  <si>
    <t xml:space="preserve">UZ TABLICA ZA IZVJEŠĆE KUPOVINE SUFINANCIRANE SPORTSKE OPREME U 2020. GOD. POTREBNO JE DOSTAVITI: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</si>
</sst>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[$-41A]d/\ mmmm\ yyyy/;@"/>
  </numFmts>
  <fonts count="4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b/>
      <sz val="22"/>
      <color rgb="FFFF0000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28"/>
      <color indexed="12"/>
      <name val="Times New Roman"/>
      <family val="1"/>
      <charset val="238"/>
    </font>
    <font>
      <sz val="22"/>
      <name val="Times New Roman"/>
      <family val="1"/>
      <charset val="238"/>
    </font>
    <font>
      <sz val="22"/>
      <name val="Arial"/>
      <family val="2"/>
    </font>
    <font>
      <sz val="18"/>
      <name val="Times New Roman"/>
      <family val="1"/>
      <charset val="238"/>
    </font>
    <font>
      <sz val="16"/>
      <name val="Arial"/>
      <family val="2"/>
    </font>
    <font>
      <sz val="28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0"/>
      <name val="Arial"/>
      <family val="2"/>
    </font>
    <font>
      <b/>
      <sz val="28"/>
      <color rgb="FF0000FF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8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4"/>
      <name val="Arial"/>
      <family val="2"/>
      <charset val="238"/>
    </font>
    <font>
      <sz val="22"/>
      <color rgb="FF0000FF"/>
      <name val="Arial"/>
      <family val="2"/>
      <charset val="238"/>
    </font>
    <font>
      <sz val="22"/>
      <color rgb="FFFF0000"/>
      <name val="Arial"/>
      <family val="2"/>
      <charset val="238"/>
    </font>
    <font>
      <sz val="26"/>
      <color rgb="FF0000FF"/>
      <name val="Times New Roman"/>
      <family val="1"/>
      <charset val="238"/>
    </font>
    <font>
      <sz val="10"/>
      <color rgb="FFFF0000"/>
      <name val="Arial"/>
      <family val="2"/>
    </font>
    <font>
      <sz val="8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6" fillId="0" borderId="0"/>
    <xf numFmtId="0" fontId="13" fillId="0" borderId="7" applyNumberFormat="0" applyFill="0" applyAlignment="0" applyProtection="0"/>
  </cellStyleXfs>
  <cellXfs count="7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16" fillId="0" borderId="0" xfId="0" applyFont="1"/>
    <xf numFmtId="49" fontId="19" fillId="0" borderId="8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20" fillId="0" borderId="8" xfId="0" applyNumberFormat="1" applyFont="1" applyBorder="1" applyAlignment="1">
      <alignment vertical="center"/>
    </xf>
    <xf numFmtId="49" fontId="20" fillId="0" borderId="8" xfId="0" applyNumberFormat="1" applyFont="1" applyBorder="1"/>
    <xf numFmtId="49" fontId="0" fillId="0" borderId="0" xfId="0" applyNumberFormat="1"/>
    <xf numFmtId="49" fontId="19" fillId="0" borderId="10" xfId="0" applyNumberFormat="1" applyFont="1" applyBorder="1" applyAlignment="1">
      <alignment vertical="center" wrapText="1"/>
    </xf>
    <xf numFmtId="49" fontId="20" fillId="0" borderId="10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horizontal="left"/>
    </xf>
    <xf numFmtId="0" fontId="16" fillId="0" borderId="8" xfId="0" applyFont="1" applyBorder="1"/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44" fontId="23" fillId="0" borderId="8" xfId="0" applyNumberFormat="1" applyFont="1" applyFill="1" applyBorder="1" applyAlignment="1" applyProtection="1">
      <alignment vertical="center"/>
      <protection hidden="1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 applyProtection="1">
      <alignment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 applyProtection="1">
      <alignment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vertical="center"/>
      <protection locked="0"/>
    </xf>
    <xf numFmtId="0" fontId="30" fillId="0" borderId="8" xfId="0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vertical="center"/>
      <protection hidden="1"/>
    </xf>
    <xf numFmtId="0" fontId="33" fillId="0" borderId="8" xfId="0" applyFont="1" applyBorder="1" applyAlignment="1" applyProtection="1">
      <alignment vertical="center"/>
      <protection hidden="1"/>
    </xf>
    <xf numFmtId="2" fontId="34" fillId="0" borderId="8" xfId="0" applyNumberFormat="1" applyFont="1" applyBorder="1" applyAlignment="1" applyProtection="1">
      <alignment horizontal="center" vertical="center" wrapText="1"/>
      <protection hidden="1"/>
    </xf>
    <xf numFmtId="0" fontId="30" fillId="0" borderId="8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17" fillId="0" borderId="12" xfId="0" applyFont="1" applyFill="1" applyBorder="1" applyAlignment="1" applyProtection="1">
      <alignment horizontal="left" vertical="center"/>
      <protection hidden="1"/>
    </xf>
    <xf numFmtId="0" fontId="17" fillId="0" borderId="13" xfId="0" applyFont="1" applyFill="1" applyBorder="1" applyAlignment="1" applyProtection="1">
      <alignment horizontal="left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17" fillId="0" borderId="15" xfId="0" applyFont="1" applyFill="1" applyBorder="1" applyAlignment="1" applyProtection="1">
      <alignment horizontal="left" vertical="center"/>
      <protection hidden="1"/>
    </xf>
    <xf numFmtId="0" fontId="17" fillId="0" borderId="16" xfId="0" applyFont="1" applyFill="1" applyBorder="1" applyAlignment="1" applyProtection="1">
      <alignment horizontal="left" vertical="center"/>
      <protection hidden="1"/>
    </xf>
    <xf numFmtId="0" fontId="17" fillId="0" borderId="17" xfId="0" applyFont="1" applyFill="1" applyBorder="1" applyAlignment="1" applyProtection="1">
      <alignment horizontal="left" vertical="center"/>
      <protection hidden="1"/>
    </xf>
    <xf numFmtId="0" fontId="35" fillId="0" borderId="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left"/>
    </xf>
    <xf numFmtId="0" fontId="32" fillId="0" borderId="8" xfId="0" applyFont="1" applyFill="1" applyBorder="1" applyAlignment="1" applyProtection="1">
      <alignment horizontal="left" vertical="top"/>
      <protection hidden="1"/>
    </xf>
    <xf numFmtId="0" fontId="28" fillId="0" borderId="8" xfId="0" applyFont="1" applyFill="1" applyBorder="1" applyAlignment="1" applyProtection="1">
      <alignment horizontal="left" vertical="center"/>
      <protection locked="0"/>
    </xf>
    <xf numFmtId="164" fontId="28" fillId="0" borderId="8" xfId="0" applyNumberFormat="1" applyFont="1" applyFill="1" applyBorder="1" applyAlignment="1" applyProtection="1">
      <alignment horizontal="center" wrapText="1"/>
      <protection hidden="1"/>
    </xf>
    <xf numFmtId="0" fontId="17" fillId="0" borderId="8" xfId="0" applyFont="1" applyFill="1" applyBorder="1" applyAlignment="1" applyProtection="1">
      <alignment horizontal="left" vertical="top"/>
      <protection hidden="1"/>
    </xf>
    <xf numFmtId="0" fontId="27" fillId="0" borderId="12" xfId="0" applyFont="1" applyBorder="1" applyAlignment="1" applyProtection="1">
      <alignment horizontal="right" vertical="center" wrapText="1"/>
      <protection hidden="1"/>
    </xf>
    <xf numFmtId="0" fontId="27" fillId="0" borderId="18" xfId="0" applyFont="1" applyBorder="1" applyAlignment="1" applyProtection="1">
      <alignment horizontal="right" vertical="center" wrapText="1"/>
      <protection hidden="1"/>
    </xf>
    <xf numFmtId="0" fontId="27" fillId="0" borderId="13" xfId="0" applyFont="1" applyBorder="1" applyAlignment="1" applyProtection="1">
      <alignment horizontal="right" vertical="center" wrapText="1"/>
      <protection hidden="1"/>
    </xf>
    <xf numFmtId="0" fontId="27" fillId="0" borderId="14" xfId="0" applyFont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0" fontId="27" fillId="0" borderId="15" xfId="0" applyFont="1" applyBorder="1" applyAlignment="1" applyProtection="1">
      <alignment horizontal="right" vertical="center" wrapText="1"/>
      <protection hidden="1"/>
    </xf>
    <xf numFmtId="0" fontId="27" fillId="0" borderId="16" xfId="0" applyFont="1" applyBorder="1" applyAlignment="1" applyProtection="1">
      <alignment horizontal="right" vertical="center" wrapText="1"/>
      <protection hidden="1"/>
    </xf>
    <xf numFmtId="0" fontId="27" fillId="0" borderId="19" xfId="0" applyFont="1" applyBorder="1" applyAlignment="1" applyProtection="1">
      <alignment horizontal="right" vertical="center" wrapText="1"/>
      <protection hidden="1"/>
    </xf>
    <xf numFmtId="0" fontId="27" fillId="0" borderId="17" xfId="0" applyFont="1" applyBorder="1" applyAlignment="1" applyProtection="1">
      <alignment horizontal="right" vertical="center" wrapText="1"/>
      <protection hidden="1"/>
    </xf>
    <xf numFmtId="0" fontId="29" fillId="0" borderId="11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/>
      <protection hidden="1"/>
    </xf>
    <xf numFmtId="0" fontId="30" fillId="0" borderId="8" xfId="0" applyFont="1" applyFill="1" applyBorder="1" applyAlignment="1">
      <alignment horizontal="right" vertical="center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left" vertical="center" wrapText="1"/>
      <protection hidden="1"/>
    </xf>
    <xf numFmtId="0" fontId="26" fillId="0" borderId="8" xfId="0" applyFont="1" applyFill="1" applyBorder="1" applyAlignment="1" applyProtection="1">
      <alignment horizontal="right" vertical="center" wrapText="1"/>
      <protection hidden="1"/>
    </xf>
    <xf numFmtId="0" fontId="32" fillId="0" borderId="8" xfId="0" applyFont="1" applyFill="1" applyBorder="1" applyAlignment="1" applyProtection="1">
      <alignment horizontal="left" vertical="center"/>
      <protection hidden="1"/>
    </xf>
    <xf numFmtId="0" fontId="28" fillId="0" borderId="8" xfId="0" applyFont="1" applyFill="1" applyBorder="1" applyAlignment="1" applyProtection="1">
      <alignment horizontal="left" vertical="center" wrapText="1"/>
      <protection locked="0"/>
    </xf>
    <xf numFmtId="0" fontId="41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horizontal="left" vertical="center" wrapText="1"/>
      <protection hidden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2604225</xdr:colOff>
      <xdr:row>5</xdr:row>
      <xdr:rowOff>10583</xdr:rowOff>
    </xdr:to>
    <xdr:pic>
      <xdr:nvPicPr>
        <xdr:cNvPr id="2" name="Picture 102" descr="logo_2">
          <a:extLst>
            <a:ext uri="{FF2B5EF4-FFF2-40B4-BE49-F238E27FC236}">
              <a16:creationId xmlns:a16="http://schemas.microsoft.com/office/drawing/2014/main" id="{BAB87635-C8EA-4A82-9C9A-2734CABA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116318" cy="317764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4" zoomScale="80" zoomScaleNormal="80" workbookViewId="0">
      <selection activeCell="B46" sqref="B46"/>
    </sheetView>
  </sheetViews>
  <sheetFormatPr defaultRowHeight="12.75" x14ac:dyDescent="0.2"/>
  <cols>
    <col min="1" max="1" width="22.7109375" style="2" customWidth="1"/>
    <col min="2" max="2" width="105.28515625" style="4" customWidth="1"/>
    <col min="3" max="3" width="25" style="4" customWidth="1"/>
    <col min="4" max="4" width="43.7109375" style="6" customWidth="1"/>
    <col min="5" max="16384" width="9.140625" style="2"/>
  </cols>
  <sheetData>
    <row r="1" spans="1:4" ht="22.5" customHeight="1" x14ac:dyDescent="0.2">
      <c r="A1" s="51" t="s">
        <v>230</v>
      </c>
      <c r="B1" s="52"/>
      <c r="C1" s="52"/>
      <c r="D1" s="53"/>
    </row>
    <row r="2" spans="1:4" ht="37.5" customHeight="1" x14ac:dyDescent="0.2">
      <c r="A2" s="54"/>
      <c r="B2" s="55"/>
      <c r="C2" s="55"/>
      <c r="D2" s="56"/>
    </row>
    <row r="3" spans="1:4" ht="27.75" customHeight="1" x14ac:dyDescent="0.2">
      <c r="A3" s="54"/>
      <c r="B3" s="55"/>
      <c r="C3" s="55"/>
      <c r="D3" s="56"/>
    </row>
    <row r="4" spans="1:4" s="1" customFormat="1" ht="28.5" customHeight="1" x14ac:dyDescent="0.2">
      <c r="A4" s="54"/>
      <c r="B4" s="55"/>
      <c r="C4" s="55"/>
      <c r="D4" s="56"/>
    </row>
    <row r="5" spans="1:4" s="1" customFormat="1" ht="132.75" customHeight="1" x14ac:dyDescent="0.2">
      <c r="A5" s="57"/>
      <c r="B5" s="58"/>
      <c r="C5" s="58"/>
      <c r="D5" s="59"/>
    </row>
    <row r="6" spans="1:4" ht="61.5" customHeight="1" x14ac:dyDescent="0.2">
      <c r="A6" s="66" t="s">
        <v>120</v>
      </c>
      <c r="B6" s="66"/>
      <c r="C6" s="68" t="s">
        <v>3</v>
      </c>
      <c r="D6" s="68"/>
    </row>
    <row r="7" spans="1:4" ht="30" customHeight="1" x14ac:dyDescent="0.2">
      <c r="A7" s="66" t="s">
        <v>119</v>
      </c>
      <c r="B7" s="66"/>
      <c r="C7" s="67" t="str">
        <f>VLOOKUP(C6,SVE,3,FALSE)</f>
        <v>Klanjec</v>
      </c>
      <c r="D7" s="67"/>
    </row>
    <row r="8" spans="1:4" ht="33" customHeight="1" x14ac:dyDescent="0.2">
      <c r="A8" s="66" t="s">
        <v>0</v>
      </c>
      <c r="B8" s="66"/>
      <c r="C8" s="65">
        <f>VLOOKUP(C6,SVE,5,FALSE)</f>
        <v>91051804100</v>
      </c>
      <c r="D8" s="65"/>
    </row>
    <row r="9" spans="1:4" ht="37.5" customHeight="1" x14ac:dyDescent="0.2">
      <c r="A9" s="66" t="s">
        <v>1</v>
      </c>
      <c r="B9" s="66"/>
      <c r="C9" s="65" t="str">
        <f>VLOOKUP(C6,SVE,4,FALSE)</f>
        <v>HR6223600001101380516</v>
      </c>
      <c r="D9" s="65"/>
    </row>
    <row r="10" spans="1:4" s="1" customFormat="1" ht="28.5" customHeight="1" x14ac:dyDescent="0.2">
      <c r="A10" s="69" t="s">
        <v>225</v>
      </c>
      <c r="B10" s="69"/>
      <c r="C10" s="69"/>
      <c r="D10" s="69"/>
    </row>
    <row r="11" spans="1:4" s="3" customFormat="1" ht="40.5" customHeight="1" x14ac:dyDescent="0.2">
      <c r="A11" s="45" t="s">
        <v>228</v>
      </c>
      <c r="B11" s="45"/>
      <c r="C11" s="45"/>
      <c r="D11" s="45"/>
    </row>
    <row r="12" spans="1:4" s="3" customFormat="1" ht="26.25" customHeight="1" x14ac:dyDescent="0.2">
      <c r="A12" s="64" t="s">
        <v>216</v>
      </c>
      <c r="B12" s="64"/>
      <c r="C12" s="21">
        <f>VLOOKUP(C6,SVE,7,FALSE)</f>
        <v>2570</v>
      </c>
      <c r="D12" s="21"/>
    </row>
    <row r="13" spans="1:4" s="3" customFormat="1" ht="57.75" customHeight="1" x14ac:dyDescent="0.2">
      <c r="A13" s="37" t="s">
        <v>227</v>
      </c>
      <c r="B13" s="34" t="s">
        <v>219</v>
      </c>
      <c r="C13" s="35" t="s">
        <v>164</v>
      </c>
      <c r="D13" s="36" t="s">
        <v>165</v>
      </c>
    </row>
    <row r="14" spans="1:4" s="3" customFormat="1" ht="39.950000000000003" customHeight="1" x14ac:dyDescent="0.2">
      <c r="A14" s="22" t="s">
        <v>166</v>
      </c>
      <c r="B14" s="23" t="s">
        <v>218</v>
      </c>
      <c r="C14" s="33"/>
      <c r="D14" s="24"/>
    </row>
    <row r="15" spans="1:4" s="3" customFormat="1" ht="39.950000000000003" customHeight="1" x14ac:dyDescent="0.2">
      <c r="A15" s="22" t="s">
        <v>167</v>
      </c>
      <c r="B15" s="25" t="s">
        <v>226</v>
      </c>
      <c r="C15" s="26"/>
      <c r="D15" s="25"/>
    </row>
    <row r="16" spans="1:4" s="3" customFormat="1" ht="39.950000000000003" customHeight="1" x14ac:dyDescent="0.2">
      <c r="A16" s="22" t="s">
        <v>168</v>
      </c>
      <c r="B16" s="25"/>
      <c r="C16" s="26"/>
      <c r="D16" s="25"/>
    </row>
    <row r="17" spans="1:4" ht="39.950000000000003" customHeight="1" x14ac:dyDescent="0.2">
      <c r="A17" s="22" t="s">
        <v>169</v>
      </c>
      <c r="B17" s="25"/>
      <c r="C17" s="27"/>
      <c r="D17" s="28"/>
    </row>
    <row r="18" spans="1:4" ht="39.950000000000003" customHeight="1" x14ac:dyDescent="0.2">
      <c r="A18" s="22" t="s">
        <v>170</v>
      </c>
      <c r="B18" s="25"/>
      <c r="C18" s="27"/>
      <c r="D18" s="28"/>
    </row>
    <row r="19" spans="1:4" ht="39.950000000000003" customHeight="1" x14ac:dyDescent="0.2">
      <c r="A19" s="22" t="s">
        <v>171</v>
      </c>
      <c r="B19" s="25"/>
      <c r="C19" s="27"/>
      <c r="D19" s="28"/>
    </row>
    <row r="20" spans="1:4" ht="39.950000000000003" customHeight="1" x14ac:dyDescent="0.2">
      <c r="A20" s="22" t="s">
        <v>172</v>
      </c>
      <c r="B20" s="25"/>
      <c r="C20" s="27"/>
      <c r="D20" s="28"/>
    </row>
    <row r="21" spans="1:4" ht="39.950000000000003" customHeight="1" x14ac:dyDescent="0.2">
      <c r="A21" s="22" t="s">
        <v>173</v>
      </c>
      <c r="B21" s="25"/>
      <c r="C21" s="27"/>
      <c r="D21" s="28"/>
    </row>
    <row r="22" spans="1:4" ht="39.950000000000003" customHeight="1" x14ac:dyDescent="0.2">
      <c r="A22" s="22" t="s">
        <v>174</v>
      </c>
      <c r="B22" s="25"/>
      <c r="C22" s="27"/>
      <c r="D22" s="28"/>
    </row>
    <row r="23" spans="1:4" ht="39.950000000000003" customHeight="1" x14ac:dyDescent="0.2">
      <c r="A23" s="22" t="s">
        <v>175</v>
      </c>
      <c r="B23" s="25"/>
      <c r="C23" s="27"/>
      <c r="D23" s="28"/>
    </row>
    <row r="24" spans="1:4" ht="39.950000000000003" customHeight="1" x14ac:dyDescent="0.2">
      <c r="A24" s="62" t="s">
        <v>217</v>
      </c>
      <c r="B24" s="62"/>
      <c r="C24" s="29">
        <f>SUM(C14:C23)</f>
        <v>0</v>
      </c>
      <c r="D24" s="30"/>
    </row>
    <row r="25" spans="1:4" ht="70.5" customHeight="1" x14ac:dyDescent="0.2">
      <c r="A25" s="63" t="s">
        <v>220</v>
      </c>
      <c r="B25" s="63"/>
      <c r="C25" s="63"/>
      <c r="D25" s="32" t="str">
        <f>IF(C24&gt;=C12,"Da","Ne")</f>
        <v>Ne</v>
      </c>
    </row>
    <row r="26" spans="1:4" ht="66" customHeight="1" x14ac:dyDescent="0.4">
      <c r="A26" s="46" t="s">
        <v>162</v>
      </c>
      <c r="B26" s="46"/>
      <c r="C26" s="46" t="s">
        <v>163</v>
      </c>
      <c r="D26" s="46"/>
    </row>
    <row r="27" spans="1:4" ht="99.75" customHeight="1" x14ac:dyDescent="0.2">
      <c r="A27" s="47" t="str">
        <f>VLOOKUP(C6,SVE,6,FALSE)</f>
        <v>Matija Makek</v>
      </c>
      <c r="B27" s="47"/>
      <c r="C27" s="47" t="str">
        <f>VLOOKUP(C6,SVE,2,FALSE)</f>
        <v>Melita Ulama</v>
      </c>
      <c r="D27" s="47"/>
    </row>
    <row r="28" spans="1:4" ht="67.5" customHeight="1" x14ac:dyDescent="0.2">
      <c r="A28" s="48" t="s">
        <v>224</v>
      </c>
      <c r="B28" s="48"/>
      <c r="C28" s="50" t="s">
        <v>2</v>
      </c>
      <c r="D28" s="50"/>
    </row>
    <row r="29" spans="1:4" ht="34.5" customHeight="1" x14ac:dyDescent="0.35">
      <c r="A29" s="49">
        <f ca="1">TODAY()</f>
        <v>44155</v>
      </c>
      <c r="B29" s="49"/>
      <c r="C29" s="50"/>
      <c r="D29" s="50"/>
    </row>
    <row r="30" spans="1:4" ht="43.5" customHeight="1" x14ac:dyDescent="0.2">
      <c r="A30" s="60" t="s">
        <v>221</v>
      </c>
      <c r="B30" s="61"/>
      <c r="C30" s="39" t="s">
        <v>2</v>
      </c>
      <c r="D30" s="40"/>
    </row>
    <row r="31" spans="1:4" ht="80.099999999999994" customHeight="1" x14ac:dyDescent="0.2">
      <c r="A31" s="31" t="s">
        <v>222</v>
      </c>
      <c r="B31" s="31"/>
      <c r="C31" s="41"/>
      <c r="D31" s="42"/>
    </row>
    <row r="32" spans="1:4" ht="80.099999999999994" customHeight="1" x14ac:dyDescent="0.2">
      <c r="A32" s="31" t="s">
        <v>223</v>
      </c>
      <c r="B32" s="31"/>
      <c r="C32" s="41"/>
      <c r="D32" s="42"/>
    </row>
    <row r="33" spans="1:4" ht="80.099999999999994" customHeight="1" x14ac:dyDescent="0.2">
      <c r="A33" s="31" t="s">
        <v>229</v>
      </c>
      <c r="B33" s="31"/>
      <c r="C33" s="43"/>
      <c r="D33" s="44"/>
    </row>
    <row r="34" spans="1:4" x14ac:dyDescent="0.2">
      <c r="B34" s="2"/>
      <c r="C34" s="2"/>
      <c r="D34" s="2"/>
    </row>
    <row r="35" spans="1:4" ht="23.25" x14ac:dyDescent="0.2">
      <c r="A35" s="71" t="s">
        <v>233</v>
      </c>
      <c r="B35" s="71"/>
      <c r="C35" s="70"/>
      <c r="D35" s="70"/>
    </row>
    <row r="36" spans="1:4" ht="23.25" x14ac:dyDescent="0.2">
      <c r="A36" s="71" t="s">
        <v>231</v>
      </c>
      <c r="B36" s="72"/>
      <c r="D36" s="5"/>
    </row>
    <row r="37" spans="1:4" ht="23.25" x14ac:dyDescent="0.2">
      <c r="A37" s="71" t="s">
        <v>232</v>
      </c>
      <c r="B37" s="72"/>
      <c r="D37" s="5"/>
    </row>
    <row r="38" spans="1:4" x14ac:dyDescent="0.2">
      <c r="D38" s="5"/>
    </row>
    <row r="39" spans="1:4" x14ac:dyDescent="0.2">
      <c r="A39" s="38"/>
      <c r="D39" s="5"/>
    </row>
    <row r="40" spans="1:4" x14ac:dyDescent="0.2">
      <c r="D40" s="5"/>
    </row>
    <row r="41" spans="1:4" x14ac:dyDescent="0.2">
      <c r="D41" s="5"/>
    </row>
  </sheetData>
  <sheetProtection algorithmName="SHA-512" hashValue="6WD2POaEACO7KszdUOkLcCzYjZmxD1W4R/2RqusIOr/rmRA+eCCJA/bVeFFouYnb4oNwAhxowg7j/7ayaFF5bg==" saltValue="utm6Js8bwMdS8FBSzhGCrA==" spinCount="100000" sheet="1" objects="1" scenarios="1"/>
  <mergeCells count="23">
    <mergeCell ref="A1:D5"/>
    <mergeCell ref="A30:B30"/>
    <mergeCell ref="A24:B24"/>
    <mergeCell ref="A25:C25"/>
    <mergeCell ref="A27:B27"/>
    <mergeCell ref="A26:B26"/>
    <mergeCell ref="A12:B12"/>
    <mergeCell ref="C9:D9"/>
    <mergeCell ref="A6:B6"/>
    <mergeCell ref="A7:B7"/>
    <mergeCell ref="A8:B8"/>
    <mergeCell ref="C7:D7"/>
    <mergeCell ref="C6:D6"/>
    <mergeCell ref="C8:D8"/>
    <mergeCell ref="A9:B9"/>
    <mergeCell ref="A10:D10"/>
    <mergeCell ref="C30:D33"/>
    <mergeCell ref="A11:D11"/>
    <mergeCell ref="C26:D26"/>
    <mergeCell ref="C27:D27"/>
    <mergeCell ref="A28:B28"/>
    <mergeCell ref="A29:B29"/>
    <mergeCell ref="C28:D29"/>
  </mergeCells>
  <phoneticPr fontId="43" type="noConversion"/>
  <dataValidations count="1">
    <dataValidation type="list" allowBlank="1" showInputMessage="1" showErrorMessage="1" sqref="C6:D6" xr:uid="{00000000-0002-0000-0000-000000000000}">
      <formula1>POPIS</formula1>
    </dataValidation>
  </dataValidations>
  <printOptions horizontalCentered="1"/>
  <pageMargins left="0.25" right="0.25" top="0.75" bottom="0.75" header="0.3" footer="0.3"/>
  <pageSetup paperSize="9" scale="4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13" workbookViewId="0">
      <selection activeCell="A40" sqref="A40"/>
    </sheetView>
  </sheetViews>
  <sheetFormatPr defaultRowHeight="12.75" x14ac:dyDescent="0.2"/>
  <cols>
    <col min="1" max="1" width="44.28515625" customWidth="1"/>
    <col min="2" max="2" width="31.42578125" customWidth="1"/>
    <col min="3" max="3" width="17" customWidth="1"/>
    <col min="4" max="4" width="22.85546875" customWidth="1"/>
    <col min="5" max="5" width="14.85546875" customWidth="1"/>
    <col min="6" max="6" width="19.7109375" customWidth="1"/>
    <col min="7" max="7" width="9.140625" style="13"/>
  </cols>
  <sheetData>
    <row r="1" spans="1:7" ht="13.5" thickBot="1" x14ac:dyDescent="0.25">
      <c r="A1" s="8" t="s">
        <v>3</v>
      </c>
      <c r="B1" s="18" t="s">
        <v>176</v>
      </c>
      <c r="C1" s="8" t="s">
        <v>4</v>
      </c>
      <c r="D1" s="8" t="s">
        <v>160</v>
      </c>
      <c r="E1" s="16">
        <v>91051804100</v>
      </c>
      <c r="F1" s="11" t="s">
        <v>5</v>
      </c>
      <c r="G1" s="17">
        <v>2570</v>
      </c>
    </row>
    <row r="2" spans="1:7" ht="13.5" thickBot="1" x14ac:dyDescent="0.25">
      <c r="A2" s="8" t="s">
        <v>6</v>
      </c>
      <c r="B2" s="19" t="s">
        <v>177</v>
      </c>
      <c r="C2" s="8" t="s">
        <v>7</v>
      </c>
      <c r="D2" s="8" t="s">
        <v>159</v>
      </c>
      <c r="E2" s="16">
        <v>29768513109</v>
      </c>
      <c r="F2" s="11" t="s">
        <v>8</v>
      </c>
      <c r="G2" s="17">
        <v>1129</v>
      </c>
    </row>
    <row r="3" spans="1:7" ht="13.5" thickBot="1" x14ac:dyDescent="0.25">
      <c r="A3" s="8" t="s">
        <v>9</v>
      </c>
      <c r="B3" s="19" t="s">
        <v>178</v>
      </c>
      <c r="C3" s="8" t="s">
        <v>10</v>
      </c>
      <c r="D3" s="8" t="s">
        <v>158</v>
      </c>
      <c r="E3" s="16">
        <v>45452785696</v>
      </c>
      <c r="F3" s="11" t="s">
        <v>11</v>
      </c>
      <c r="G3" s="17">
        <v>2447</v>
      </c>
    </row>
    <row r="4" spans="1:7" ht="13.5" thickBot="1" x14ac:dyDescent="0.25">
      <c r="A4" s="8" t="s">
        <v>12</v>
      </c>
      <c r="B4" s="19" t="s">
        <v>179</v>
      </c>
      <c r="C4" s="8" t="s">
        <v>13</v>
      </c>
      <c r="D4" s="8" t="s">
        <v>157</v>
      </c>
      <c r="E4" s="16">
        <v>32521501383</v>
      </c>
      <c r="F4" s="11" t="s">
        <v>14</v>
      </c>
      <c r="G4" s="17">
        <v>3991</v>
      </c>
    </row>
    <row r="5" spans="1:7" ht="15.75" thickBot="1" x14ac:dyDescent="0.25">
      <c r="A5" s="8" t="s">
        <v>15</v>
      </c>
      <c r="B5" s="20" t="s">
        <v>180</v>
      </c>
      <c r="C5" s="8" t="s">
        <v>16</v>
      </c>
      <c r="D5" s="8" t="s">
        <v>121</v>
      </c>
      <c r="E5" s="16">
        <v>27514975394</v>
      </c>
      <c r="F5" s="11" t="s">
        <v>17</v>
      </c>
      <c r="G5" s="17">
        <v>3072</v>
      </c>
    </row>
    <row r="6" spans="1:7" ht="13.5" thickBot="1" x14ac:dyDescent="0.25">
      <c r="A6" s="8" t="s">
        <v>18</v>
      </c>
      <c r="B6" s="19" t="s">
        <v>181</v>
      </c>
      <c r="C6" s="8" t="s">
        <v>19</v>
      </c>
      <c r="D6" s="8" t="s">
        <v>122</v>
      </c>
      <c r="E6" s="16">
        <v>31647438883</v>
      </c>
      <c r="F6" s="11" t="s">
        <v>20</v>
      </c>
      <c r="G6" s="17">
        <v>956</v>
      </c>
    </row>
    <row r="7" spans="1:7" ht="13.5" thickBot="1" x14ac:dyDescent="0.25">
      <c r="A7" s="8" t="s">
        <v>21</v>
      </c>
      <c r="B7" s="19" t="s">
        <v>182</v>
      </c>
      <c r="C7" s="8" t="s">
        <v>22</v>
      </c>
      <c r="D7" s="8" t="s">
        <v>123</v>
      </c>
      <c r="E7" s="16">
        <v>26580296546</v>
      </c>
      <c r="F7" s="11" t="s">
        <v>23</v>
      </c>
      <c r="G7" s="17">
        <v>4118</v>
      </c>
    </row>
    <row r="8" spans="1:7" ht="13.5" thickBot="1" x14ac:dyDescent="0.25">
      <c r="A8" s="8" t="s">
        <v>24</v>
      </c>
      <c r="B8" s="19" t="s">
        <v>183</v>
      </c>
      <c r="C8" s="8" t="s">
        <v>25</v>
      </c>
      <c r="D8" s="8" t="s">
        <v>124</v>
      </c>
      <c r="E8" s="16">
        <v>38859983763</v>
      </c>
      <c r="F8" s="11" t="s">
        <v>26</v>
      </c>
      <c r="G8" s="17">
        <v>1780</v>
      </c>
    </row>
    <row r="9" spans="1:7" ht="13.5" thickBot="1" x14ac:dyDescent="0.25">
      <c r="A9" s="8" t="s">
        <v>27</v>
      </c>
      <c r="B9" s="19" t="s">
        <v>184</v>
      </c>
      <c r="C9" s="8" t="s">
        <v>28</v>
      </c>
      <c r="D9" s="8" t="s">
        <v>125</v>
      </c>
      <c r="E9" s="16">
        <v>84825610611</v>
      </c>
      <c r="F9" s="11" t="s">
        <v>29</v>
      </c>
      <c r="G9" s="17">
        <v>2737</v>
      </c>
    </row>
    <row r="10" spans="1:7" ht="13.5" thickBot="1" x14ac:dyDescent="0.25">
      <c r="A10" s="8" t="s">
        <v>30</v>
      </c>
      <c r="B10" s="19" t="s">
        <v>185</v>
      </c>
      <c r="C10" s="8" t="s">
        <v>31</v>
      </c>
      <c r="D10" s="8" t="s">
        <v>126</v>
      </c>
      <c r="E10" s="16">
        <v>21673601455</v>
      </c>
      <c r="F10" s="11" t="s">
        <v>32</v>
      </c>
      <c r="G10" s="17">
        <v>1839</v>
      </c>
    </row>
    <row r="11" spans="1:7" ht="13.5" thickBot="1" x14ac:dyDescent="0.25">
      <c r="A11" s="8" t="s">
        <v>33</v>
      </c>
      <c r="B11" s="19" t="s">
        <v>186</v>
      </c>
      <c r="C11" s="8" t="s">
        <v>34</v>
      </c>
      <c r="D11" s="8" t="s">
        <v>155</v>
      </c>
      <c r="E11" s="16">
        <v>45751007835</v>
      </c>
      <c r="F11" s="11" t="s">
        <v>35</v>
      </c>
      <c r="G11" s="17">
        <v>2745</v>
      </c>
    </row>
    <row r="12" spans="1:7" ht="13.5" thickBot="1" x14ac:dyDescent="0.25">
      <c r="A12" s="8" t="s">
        <v>36</v>
      </c>
      <c r="B12" s="19" t="s">
        <v>187</v>
      </c>
      <c r="C12" s="8" t="s">
        <v>37</v>
      </c>
      <c r="D12" s="8" t="s">
        <v>154</v>
      </c>
      <c r="E12" s="16">
        <v>49697472944</v>
      </c>
      <c r="F12" s="11" t="s">
        <v>38</v>
      </c>
      <c r="G12" s="17">
        <v>2907</v>
      </c>
    </row>
    <row r="13" spans="1:7" ht="13.5" thickBot="1" x14ac:dyDescent="0.25">
      <c r="A13" s="8" t="s">
        <v>39</v>
      </c>
      <c r="B13" s="19" t="s">
        <v>188</v>
      </c>
      <c r="C13" s="8" t="s">
        <v>40</v>
      </c>
      <c r="D13" s="8" t="s">
        <v>153</v>
      </c>
      <c r="E13" s="16">
        <v>28425262208</v>
      </c>
      <c r="F13" s="11" t="s">
        <v>41</v>
      </c>
      <c r="G13" s="17">
        <v>1067</v>
      </c>
    </row>
    <row r="14" spans="1:7" ht="13.5" thickBot="1" x14ac:dyDescent="0.25">
      <c r="A14" s="8" t="s">
        <v>42</v>
      </c>
      <c r="B14" s="19" t="s">
        <v>189</v>
      </c>
      <c r="C14" s="8" t="s">
        <v>43</v>
      </c>
      <c r="D14" s="8" t="s">
        <v>152</v>
      </c>
      <c r="E14" s="16">
        <v>41491060540</v>
      </c>
      <c r="F14" s="11" t="s">
        <v>44</v>
      </c>
      <c r="G14" s="17">
        <v>2035</v>
      </c>
    </row>
    <row r="15" spans="1:7" ht="13.5" thickBot="1" x14ac:dyDescent="0.25">
      <c r="A15" s="8" t="s">
        <v>45</v>
      </c>
      <c r="B15" s="19" t="s">
        <v>190</v>
      </c>
      <c r="C15" s="8" t="s">
        <v>46</v>
      </c>
      <c r="D15" s="8" t="s">
        <v>151</v>
      </c>
      <c r="E15" s="16">
        <v>46106875125</v>
      </c>
      <c r="F15" s="11" t="s">
        <v>47</v>
      </c>
      <c r="G15" s="17">
        <v>1999</v>
      </c>
    </row>
    <row r="16" spans="1:7" ht="13.5" thickBot="1" x14ac:dyDescent="0.25">
      <c r="A16" s="8" t="s">
        <v>48</v>
      </c>
      <c r="B16" s="19" t="s">
        <v>191</v>
      </c>
      <c r="C16" s="8" t="s">
        <v>49</v>
      </c>
      <c r="D16" s="8" t="s">
        <v>150</v>
      </c>
      <c r="E16" s="16">
        <v>59587812513</v>
      </c>
      <c r="F16" s="11" t="s">
        <v>50</v>
      </c>
      <c r="G16" s="17">
        <v>4357</v>
      </c>
    </row>
    <row r="17" spans="1:7" ht="13.5" thickBot="1" x14ac:dyDescent="0.25">
      <c r="A17" s="8" t="s">
        <v>51</v>
      </c>
      <c r="B17" s="19" t="s">
        <v>192</v>
      </c>
      <c r="C17" s="8" t="s">
        <v>52</v>
      </c>
      <c r="D17" s="8" t="s">
        <v>149</v>
      </c>
      <c r="E17" s="16">
        <v>11758881611</v>
      </c>
      <c r="F17" s="11" t="s">
        <v>53</v>
      </c>
      <c r="G17" s="17">
        <v>854</v>
      </c>
    </row>
    <row r="18" spans="1:7" ht="13.5" thickBot="1" x14ac:dyDescent="0.25">
      <c r="A18" s="8" t="s">
        <v>54</v>
      </c>
      <c r="B18" s="19" t="s">
        <v>193</v>
      </c>
      <c r="C18" s="8" t="s">
        <v>55</v>
      </c>
      <c r="D18" s="8" t="s">
        <v>148</v>
      </c>
      <c r="E18" s="16">
        <v>68206344969</v>
      </c>
      <c r="F18" s="11" t="s">
        <v>56</v>
      </c>
      <c r="G18" s="17">
        <v>5154</v>
      </c>
    </row>
    <row r="19" spans="1:7" ht="13.5" thickBot="1" x14ac:dyDescent="0.25">
      <c r="A19" s="8" t="s">
        <v>57</v>
      </c>
      <c r="B19" s="19" t="s">
        <v>194</v>
      </c>
      <c r="C19" s="8" t="s">
        <v>58</v>
      </c>
      <c r="D19" s="8" t="s">
        <v>147</v>
      </c>
      <c r="E19" s="16">
        <v>84849200587</v>
      </c>
      <c r="F19" s="11" t="s">
        <v>59</v>
      </c>
      <c r="G19" s="17">
        <v>2609</v>
      </c>
    </row>
    <row r="20" spans="1:7" ht="13.5" thickBot="1" x14ac:dyDescent="0.25">
      <c r="A20" s="8" t="s">
        <v>60</v>
      </c>
      <c r="B20" s="19" t="s">
        <v>195</v>
      </c>
      <c r="C20" s="8" t="s">
        <v>55</v>
      </c>
      <c r="D20" s="8" t="s">
        <v>146</v>
      </c>
      <c r="E20" s="16">
        <v>75549096062</v>
      </c>
      <c r="F20" s="11" t="s">
        <v>61</v>
      </c>
      <c r="G20" s="17">
        <v>1159</v>
      </c>
    </row>
    <row r="21" spans="1:7" ht="13.5" thickBot="1" x14ac:dyDescent="0.25">
      <c r="A21" s="8" t="s">
        <v>62</v>
      </c>
      <c r="B21" s="19" t="s">
        <v>67</v>
      </c>
      <c r="C21" s="8" t="s">
        <v>63</v>
      </c>
      <c r="D21" s="8" t="s">
        <v>145</v>
      </c>
      <c r="E21" s="16">
        <v>72149773971</v>
      </c>
      <c r="F21" s="11" t="s">
        <v>64</v>
      </c>
      <c r="G21" s="17">
        <v>2016</v>
      </c>
    </row>
    <row r="22" spans="1:7" ht="13.5" thickBot="1" x14ac:dyDescent="0.25">
      <c r="A22" s="8" t="s">
        <v>65</v>
      </c>
      <c r="B22" s="19" t="s">
        <v>196</v>
      </c>
      <c r="C22" s="8" t="s">
        <v>66</v>
      </c>
      <c r="D22" s="8" t="s">
        <v>144</v>
      </c>
      <c r="E22" s="16">
        <v>93929174665</v>
      </c>
      <c r="F22" s="11" t="s">
        <v>67</v>
      </c>
      <c r="G22" s="17">
        <v>2238</v>
      </c>
    </row>
    <row r="23" spans="1:7" ht="13.5" thickBot="1" x14ac:dyDescent="0.25">
      <c r="A23" s="8" t="s">
        <v>68</v>
      </c>
      <c r="B23" s="19" t="s">
        <v>197</v>
      </c>
      <c r="C23" s="8" t="s">
        <v>69</v>
      </c>
      <c r="D23" s="8" t="s">
        <v>143</v>
      </c>
      <c r="E23" s="16">
        <v>12402583374</v>
      </c>
      <c r="F23" s="11" t="s">
        <v>70</v>
      </c>
      <c r="G23" s="17">
        <v>2836</v>
      </c>
    </row>
    <row r="24" spans="1:7" ht="13.5" thickBot="1" x14ac:dyDescent="0.25">
      <c r="A24" s="8" t="s">
        <v>71</v>
      </c>
      <c r="B24" s="19" t="s">
        <v>198</v>
      </c>
      <c r="C24" s="8" t="s">
        <v>72</v>
      </c>
      <c r="D24" s="8" t="s">
        <v>142</v>
      </c>
      <c r="E24" s="16">
        <v>12109447077</v>
      </c>
      <c r="F24" s="11" t="s">
        <v>8</v>
      </c>
      <c r="G24" s="17">
        <v>1191</v>
      </c>
    </row>
    <row r="25" spans="1:7" ht="13.5" thickBot="1" x14ac:dyDescent="0.25">
      <c r="A25" s="8" t="s">
        <v>73</v>
      </c>
      <c r="B25" s="19" t="s">
        <v>199</v>
      </c>
      <c r="C25" s="8" t="s">
        <v>74</v>
      </c>
      <c r="D25" s="8" t="s">
        <v>156</v>
      </c>
      <c r="E25" s="16">
        <v>66597814254</v>
      </c>
      <c r="F25" s="11" t="s">
        <v>75</v>
      </c>
      <c r="G25" s="17">
        <v>2290</v>
      </c>
    </row>
    <row r="26" spans="1:7" ht="13.5" thickBot="1" x14ac:dyDescent="0.25">
      <c r="A26" s="8" t="s">
        <v>76</v>
      </c>
      <c r="B26" s="19" t="s">
        <v>200</v>
      </c>
      <c r="C26" s="8" t="s">
        <v>77</v>
      </c>
      <c r="D26" s="8" t="s">
        <v>141</v>
      </c>
      <c r="E26" s="16">
        <v>34947430654</v>
      </c>
      <c r="F26" s="11" t="s">
        <v>78</v>
      </c>
      <c r="G26" s="17">
        <v>1811</v>
      </c>
    </row>
    <row r="27" spans="1:7" ht="13.5" thickBot="1" x14ac:dyDescent="0.25">
      <c r="A27" s="8" t="s">
        <v>79</v>
      </c>
      <c r="B27" s="19" t="s">
        <v>201</v>
      </c>
      <c r="C27" s="8" t="s">
        <v>80</v>
      </c>
      <c r="D27" s="8" t="s">
        <v>140</v>
      </c>
      <c r="E27" s="16">
        <v>47145610800</v>
      </c>
      <c r="F27" s="11" t="s">
        <v>81</v>
      </c>
      <c r="G27" s="17">
        <v>1798</v>
      </c>
    </row>
    <row r="28" spans="1:7" ht="13.5" thickBot="1" x14ac:dyDescent="0.25">
      <c r="A28" s="8" t="s">
        <v>82</v>
      </c>
      <c r="B28" s="19" t="s">
        <v>202</v>
      </c>
      <c r="C28" s="8" t="s">
        <v>55</v>
      </c>
      <c r="D28" s="8" t="s">
        <v>139</v>
      </c>
      <c r="E28" s="16">
        <v>80509719304</v>
      </c>
      <c r="F28" s="11" t="s">
        <v>83</v>
      </c>
      <c r="G28" s="17">
        <v>2470</v>
      </c>
    </row>
    <row r="29" spans="1:7" ht="13.5" thickBot="1" x14ac:dyDescent="0.25">
      <c r="A29" s="8" t="s">
        <v>84</v>
      </c>
      <c r="B29" s="19" t="s">
        <v>203</v>
      </c>
      <c r="C29" s="8" t="s">
        <v>25</v>
      </c>
      <c r="D29" s="8" t="s">
        <v>138</v>
      </c>
      <c r="E29" s="16">
        <v>10252520738</v>
      </c>
      <c r="F29" s="11" t="s">
        <v>85</v>
      </c>
      <c r="G29" s="17">
        <v>2150</v>
      </c>
    </row>
    <row r="30" spans="1:7" ht="13.5" thickBot="1" x14ac:dyDescent="0.25">
      <c r="A30" s="8" t="s">
        <v>86</v>
      </c>
      <c r="B30" s="19" t="s">
        <v>204</v>
      </c>
      <c r="C30" s="8" t="s">
        <v>37</v>
      </c>
      <c r="D30" s="8" t="s">
        <v>137</v>
      </c>
      <c r="E30" s="16">
        <v>25185975313</v>
      </c>
      <c r="F30" s="11" t="s">
        <v>87</v>
      </c>
      <c r="G30" s="17">
        <v>1128</v>
      </c>
    </row>
    <row r="31" spans="1:7" ht="13.5" thickBot="1" x14ac:dyDescent="0.25">
      <c r="A31" s="8" t="s">
        <v>88</v>
      </c>
      <c r="B31" s="19" t="s">
        <v>205</v>
      </c>
      <c r="C31" s="8" t="s">
        <v>89</v>
      </c>
      <c r="D31" s="8" t="s">
        <v>136</v>
      </c>
      <c r="E31" s="16" t="s">
        <v>117</v>
      </c>
      <c r="F31" s="11" t="s">
        <v>90</v>
      </c>
      <c r="G31" s="17">
        <v>1767</v>
      </c>
    </row>
    <row r="32" spans="1:7" ht="13.5" thickBot="1" x14ac:dyDescent="0.25">
      <c r="A32" s="8" t="s">
        <v>91</v>
      </c>
      <c r="B32" s="19" t="s">
        <v>206</v>
      </c>
      <c r="C32" s="8" t="s">
        <v>37</v>
      </c>
      <c r="D32" s="8" t="s">
        <v>135</v>
      </c>
      <c r="E32" s="16">
        <v>52399386937</v>
      </c>
      <c r="F32" s="11" t="s">
        <v>92</v>
      </c>
      <c r="G32" s="17">
        <v>2002</v>
      </c>
    </row>
    <row r="33" spans="1:7" ht="13.5" thickBot="1" x14ac:dyDescent="0.25">
      <c r="A33" s="8" t="s">
        <v>93</v>
      </c>
      <c r="B33" s="19" t="s">
        <v>207</v>
      </c>
      <c r="C33" s="8" t="s">
        <v>16</v>
      </c>
      <c r="D33" s="8" t="s">
        <v>161</v>
      </c>
      <c r="E33" s="16" t="s">
        <v>118</v>
      </c>
      <c r="F33" s="11" t="s">
        <v>94</v>
      </c>
      <c r="G33" s="17">
        <v>4315</v>
      </c>
    </row>
    <row r="34" spans="1:7" ht="13.5" thickBot="1" x14ac:dyDescent="0.25">
      <c r="A34" s="8" t="s">
        <v>95</v>
      </c>
      <c r="B34" s="19" t="s">
        <v>208</v>
      </c>
      <c r="C34" s="8" t="s">
        <v>96</v>
      </c>
      <c r="D34" s="8" t="s">
        <v>134</v>
      </c>
      <c r="E34" s="16">
        <v>90817200215</v>
      </c>
      <c r="F34" s="12" t="s">
        <v>97</v>
      </c>
      <c r="G34" s="17">
        <v>2549</v>
      </c>
    </row>
    <row r="35" spans="1:7" ht="13.5" thickBot="1" x14ac:dyDescent="0.25">
      <c r="A35" s="8" t="s">
        <v>98</v>
      </c>
      <c r="B35" s="19" t="s">
        <v>209</v>
      </c>
      <c r="C35" s="8" t="s">
        <v>99</v>
      </c>
      <c r="D35" s="8" t="s">
        <v>133</v>
      </c>
      <c r="E35" s="16">
        <v>10810483829</v>
      </c>
      <c r="F35" s="11" t="s">
        <v>100</v>
      </c>
      <c r="G35" s="17">
        <v>1628</v>
      </c>
    </row>
    <row r="36" spans="1:7" ht="13.5" thickBot="1" x14ac:dyDescent="0.25">
      <c r="A36" s="8" t="s">
        <v>101</v>
      </c>
      <c r="B36" s="19" t="s">
        <v>210</v>
      </c>
      <c r="C36" s="8" t="s">
        <v>55</v>
      </c>
      <c r="D36" s="8" t="s">
        <v>132</v>
      </c>
      <c r="E36" s="16">
        <v>31689508648</v>
      </c>
      <c r="F36" s="11" t="s">
        <v>102</v>
      </c>
      <c r="G36" s="17">
        <v>5844</v>
      </c>
    </row>
    <row r="37" spans="1:7" ht="13.5" thickBot="1" x14ac:dyDescent="0.25">
      <c r="A37" s="8" t="s">
        <v>103</v>
      </c>
      <c r="B37" s="19" t="s">
        <v>211</v>
      </c>
      <c r="C37" s="8" t="s">
        <v>104</v>
      </c>
      <c r="D37" s="8" t="s">
        <v>131</v>
      </c>
      <c r="E37" s="16">
        <v>20950883747</v>
      </c>
      <c r="F37" s="11" t="s">
        <v>105</v>
      </c>
      <c r="G37" s="17">
        <v>2359</v>
      </c>
    </row>
    <row r="38" spans="1:7" ht="13.5" thickBot="1" x14ac:dyDescent="0.25">
      <c r="A38" s="8" t="s">
        <v>106</v>
      </c>
      <c r="B38" s="19" t="s">
        <v>212</v>
      </c>
      <c r="C38" s="8" t="s">
        <v>107</v>
      </c>
      <c r="D38" s="8" t="s">
        <v>130</v>
      </c>
      <c r="E38" s="16">
        <v>74467195398</v>
      </c>
      <c r="F38" s="11" t="s">
        <v>108</v>
      </c>
      <c r="G38" s="17">
        <v>2862</v>
      </c>
    </row>
    <row r="39" spans="1:7" ht="13.5" thickBot="1" x14ac:dyDescent="0.25">
      <c r="A39" s="8" t="s">
        <v>109</v>
      </c>
      <c r="B39" s="19" t="s">
        <v>213</v>
      </c>
      <c r="C39" s="8" t="s">
        <v>110</v>
      </c>
      <c r="D39" s="8" t="s">
        <v>129</v>
      </c>
      <c r="E39" s="16">
        <v>54719033509</v>
      </c>
      <c r="F39" s="11" t="s">
        <v>111</v>
      </c>
      <c r="G39" s="17">
        <v>2092</v>
      </c>
    </row>
    <row r="40" spans="1:7" ht="13.5" thickBot="1" x14ac:dyDescent="0.25">
      <c r="A40" s="8" t="s">
        <v>112</v>
      </c>
      <c r="B40" s="19" t="s">
        <v>214</v>
      </c>
      <c r="C40" s="8" t="s">
        <v>113</v>
      </c>
      <c r="D40" s="8" t="s">
        <v>128</v>
      </c>
      <c r="E40" s="16">
        <v>27822403513</v>
      </c>
      <c r="F40" s="11" t="s">
        <v>114</v>
      </c>
      <c r="G40" s="17">
        <v>3424</v>
      </c>
    </row>
    <row r="41" spans="1:7" ht="13.5" thickBot="1" x14ac:dyDescent="0.25">
      <c r="A41" s="14" t="s">
        <v>115</v>
      </c>
      <c r="B41" s="19" t="s">
        <v>215</v>
      </c>
      <c r="C41" s="14" t="s">
        <v>10</v>
      </c>
      <c r="D41" s="14" t="s">
        <v>127</v>
      </c>
      <c r="E41" s="9">
        <v>62006181150</v>
      </c>
      <c r="F41" s="15" t="s">
        <v>116</v>
      </c>
      <c r="G41" s="7">
        <v>1710</v>
      </c>
    </row>
    <row r="42" spans="1:7" x14ac:dyDescent="0.2">
      <c r="E42" s="10"/>
    </row>
    <row r="43" spans="1:7" x14ac:dyDescent="0.2">
      <c r="E43" s="10"/>
    </row>
  </sheetData>
  <sheetProtection algorithmName="SHA-512" hashValue="ZBCtVG0nNesBxFcGuv98cEosNmCEKSwXmDn1VIZqvRxgIVKXFAYF5g75/+JglYVp2130ZMHMm+7USHixzGcpiw==" saltValue="OyxBNuspQZr9ZnHfCe9VFg==" spinCount="100000" sheet="1" objects="1" scenarios="1"/>
  <sortState xmlns:xlrd2="http://schemas.microsoft.com/office/spreadsheetml/2017/richdata2" ref="A1:F16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PRORAČUN</vt:lpstr>
      <vt:lpstr>List1</vt:lpstr>
      <vt:lpstr>POPIS</vt:lpstr>
      <vt:lpstr>SVE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2020-11-20T17:44:27Z</cp:lastPrinted>
  <dcterms:created xsi:type="dcterms:W3CDTF">2013-01-21T15:30:15Z</dcterms:created>
  <dcterms:modified xsi:type="dcterms:W3CDTF">2020-11-20T17:45:18Z</dcterms:modified>
</cp:coreProperties>
</file>